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<sst xmlns="http://schemas.openxmlformats.org/spreadsheetml/2006/main" count="124" uniqueCount="82">
  <si>
    <t>序号</t>
  </si>
  <si>
    <t>区市</t>
  </si>
  <si>
    <t>企业名称</t>
  </si>
  <si>
    <t>贷款银行</t>
  </si>
  <si>
    <t>合同签订上月LPR%</t>
  </si>
  <si>
    <t>合同贷款额</t>
  </si>
  <si>
    <t>质押金额</t>
  </si>
  <si>
    <t>知识产权质押额度比例</t>
  </si>
  <si>
    <t>审核贴息金额（万元）</t>
  </si>
  <si>
    <t>评估费（万元）</t>
  </si>
  <si>
    <t>合计（万元）</t>
  </si>
  <si>
    <t>贷款合同签订日</t>
  </si>
  <si>
    <t>放款日</t>
  </si>
  <si>
    <t>质押登记日</t>
  </si>
  <si>
    <t>还款日</t>
  </si>
  <si>
    <t>贷款天数</t>
  </si>
  <si>
    <t>高新</t>
  </si>
  <si>
    <t>烟台阜瑞智能装备有限公司</t>
  </si>
  <si>
    <t>华夏银行股份有限公司烟台南大街支行</t>
  </si>
  <si>
    <t>山东创典智能科技有限公司</t>
  </si>
  <si>
    <t>烟台农村商业银行股份有限公司营业部</t>
  </si>
  <si>
    <t>山东创惠电子科技有限责任公司</t>
  </si>
  <si>
    <t>中国农业银行股份有限公司烟台高新区支行</t>
  </si>
  <si>
    <t>烟台华孚制冷设备有限公司</t>
  </si>
  <si>
    <t>中国银行烟台高新区支行</t>
  </si>
  <si>
    <t>烟台北斗网络科技有限公司</t>
  </si>
  <si>
    <t xml:space="preserve">烟台业林纺织印染有限责任公司 </t>
  </si>
  <si>
    <t>日照银行烟台分行</t>
  </si>
  <si>
    <t>蓬莱</t>
  </si>
  <si>
    <t>山东广泰环保科技有限公司</t>
  </si>
  <si>
    <t>山东蓬莱农村商业银行股份有限公司</t>
  </si>
  <si>
    <t>栖霞</t>
  </si>
  <si>
    <t>烟台东德实业有限公司</t>
  </si>
  <si>
    <t>山东栖霞农村商业银行股份有限公司</t>
  </si>
  <si>
    <t>莱山</t>
  </si>
  <si>
    <t>山东捷瑞数字科技股份有限公司</t>
  </si>
  <si>
    <t>光大银行烟台分行</t>
  </si>
  <si>
    <t>烟台科立化工设备有限公司</t>
  </si>
  <si>
    <t>招远</t>
  </si>
  <si>
    <t>烟台兴农果汁食品有限公司</t>
  </si>
  <si>
    <t>山东招远农村商业银行股份有限公司</t>
  </si>
  <si>
    <t>烟台联蕾食品有限责任公司</t>
  </si>
  <si>
    <t>中国农业发展银行招远市支行</t>
  </si>
  <si>
    <t>烟台华虹建筑科技有限公司</t>
  </si>
  <si>
    <t>中国光大银行股份有限公司烟台分行</t>
  </si>
  <si>
    <t>山东健源生物工程股份有限公司</t>
  </si>
  <si>
    <t>烟台招金励福贵金属股份有限公司</t>
  </si>
  <si>
    <t>招商银行股份有限公司烟台分行</t>
  </si>
  <si>
    <t>龙口</t>
  </si>
  <si>
    <t>烟台朗文汽车零部件有限公司</t>
  </si>
  <si>
    <t>山东龙口农村商业银行股份有限公司</t>
  </si>
  <si>
    <t>天蓝颜料（山东）有限公司</t>
  </si>
  <si>
    <t>威海市商业银行股份有限公司烟台分行</t>
  </si>
  <si>
    <t>开发</t>
  </si>
  <si>
    <t>烟台参福元海洋科技有限公司</t>
  </si>
  <si>
    <t>烟台农村商业银行股份有限公司开发区支行</t>
  </si>
  <si>
    <t>烟台万润药业有限公司</t>
  </si>
  <si>
    <t>光大银行</t>
  </si>
  <si>
    <t>烟台丰福莱薄膜科技有限公司</t>
  </si>
  <si>
    <t>烟台银行开发支行</t>
  </si>
  <si>
    <t>烟台显华科技集团股份有限公司（原名：烟台显华化工科技有限公司）</t>
  </si>
  <si>
    <t>山东宇升电子科技有限公司</t>
  </si>
  <si>
    <t>青岛银行股份有限公司烟台分行</t>
  </si>
  <si>
    <t>烟台民士达特种纸业股份有限公司</t>
  </si>
  <si>
    <t>烟台开发区鑫马纸业有限公司</t>
  </si>
  <si>
    <t>烟台市裕同印刷包装有限公司</t>
  </si>
  <si>
    <t>招商银行股份有限公司烟台开发区支行</t>
  </si>
  <si>
    <t>烟台东星空调管路有限公司</t>
  </si>
  <si>
    <t>烟台力凯数控科技有限公司</t>
  </si>
  <si>
    <t>光大银行烟台开发区支行</t>
  </si>
  <si>
    <t>烟台中恒时钟科技有限公司</t>
  </si>
  <si>
    <t>烟台东方纵横科技股份有限公司</t>
  </si>
  <si>
    <t>日照银行股份有限公司烟台分行</t>
  </si>
  <si>
    <t>烟台荣昌制药股份有限公司</t>
  </si>
  <si>
    <t>青岛银行烟台开发区科技支行</t>
  </si>
  <si>
    <t>福山</t>
  </si>
  <si>
    <t>烟台宜彬新材料科技有限公司</t>
  </si>
  <si>
    <t>青岛银行股份有限公司烟台分公司</t>
  </si>
  <si>
    <t>山东华威药业有限公司</t>
  </si>
  <si>
    <t>中国建设银行股份有限公司蓬莱支行</t>
  </si>
  <si>
    <t>蓬莱嘉信染料化工股份有限公司</t>
  </si>
  <si>
    <t>烟台银行股份有限公司蓬莱支行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</si>
</sst>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yyyy/m/d;@"/>
  </numFmts>
  <fonts count="22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4" fillId="8" borderId="2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7"/>
  <sheetViews>
    <sheetView tabSelected="1" topLeftCell="A32" workbookViewId="0">
      <selection activeCell="A38" sqref="$A38:$XFD38"/>
    </sheetView>
  </sheetViews>
  <sheetFormatPr defaultColWidth="9" defaultRowHeight="13.5"/>
  <cols>
    <col min="6" max="7" width="10.375"/>
    <col min="8" max="8" width="12.8166666666667"/>
    <col min="9" max="9" width="10.5416666666667"/>
  </cols>
  <sheetData>
    <row r="1" ht="22.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/>
      <c r="J1" s="7" t="s">
        <v>8</v>
      </c>
      <c r="K1" s="7" t="s">
        <v>9</v>
      </c>
      <c r="L1" s="7" t="s">
        <v>10</v>
      </c>
      <c r="M1" s="1" t="s">
        <v>11</v>
      </c>
      <c r="N1" s="8" t="s">
        <v>12</v>
      </c>
      <c r="O1" s="8" t="s">
        <v>13</v>
      </c>
      <c r="P1" s="8" t="s">
        <v>14</v>
      </c>
      <c r="Q1" s="8" t="s">
        <v>15</v>
      </c>
    </row>
    <row r="2" ht="45" spans="1:17">
      <c r="A2" s="3">
        <v>1</v>
      </c>
      <c r="B2" s="3" t="s">
        <v>16</v>
      </c>
      <c r="C2" s="3" t="s">
        <v>17</v>
      </c>
      <c r="D2" s="3" t="s">
        <v>18</v>
      </c>
      <c r="E2" s="4">
        <v>0.0385</v>
      </c>
      <c r="F2" s="3">
        <v>60</v>
      </c>
      <c r="G2" s="3">
        <v>60</v>
      </c>
      <c r="H2" s="4">
        <v>0.9</v>
      </c>
      <c r="I2" s="9">
        <f>F2*H2</f>
        <v>54</v>
      </c>
      <c r="J2" s="10">
        <f t="shared" ref="J2:J16" si="0">F2*E2*0.6*H2*Q2/360</f>
        <v>1.2474</v>
      </c>
      <c r="K2" s="10">
        <v>0</v>
      </c>
      <c r="L2" s="10">
        <f t="shared" ref="L2:L37" si="1">J2+K2</f>
        <v>1.2474</v>
      </c>
      <c r="M2" s="11">
        <v>44098</v>
      </c>
      <c r="N2" s="11">
        <v>44103</v>
      </c>
      <c r="O2" s="11">
        <v>44102</v>
      </c>
      <c r="P2" s="11">
        <v>44463</v>
      </c>
      <c r="Q2" s="14">
        <f t="shared" ref="Q2:Q37" si="2">_xlfn.DAYS(P2,N2)</f>
        <v>360</v>
      </c>
    </row>
    <row r="3" ht="45" spans="1:17">
      <c r="A3" s="3">
        <v>2</v>
      </c>
      <c r="B3" s="3" t="s">
        <v>16</v>
      </c>
      <c r="C3" s="3" t="s">
        <v>19</v>
      </c>
      <c r="D3" s="3" t="s">
        <v>20</v>
      </c>
      <c r="E3" s="4">
        <v>0.0385</v>
      </c>
      <c r="F3" s="3">
        <v>400</v>
      </c>
      <c r="G3" s="3">
        <v>1600</v>
      </c>
      <c r="H3" s="4">
        <v>1</v>
      </c>
      <c r="I3" s="9">
        <f t="shared" ref="I3:I38" si="3">F3*H3</f>
        <v>400</v>
      </c>
      <c r="J3" s="10">
        <f t="shared" si="0"/>
        <v>9.24</v>
      </c>
      <c r="K3" s="10">
        <v>0.855</v>
      </c>
      <c r="L3" s="10">
        <f t="shared" si="1"/>
        <v>10.095</v>
      </c>
      <c r="M3" s="11">
        <v>44039</v>
      </c>
      <c r="N3" s="11">
        <v>44043</v>
      </c>
      <c r="O3" s="11">
        <v>44042</v>
      </c>
      <c r="P3" s="11">
        <v>44403</v>
      </c>
      <c r="Q3" s="14">
        <f t="shared" si="2"/>
        <v>360</v>
      </c>
    </row>
    <row r="4" ht="45" spans="1:17">
      <c r="A4" s="3">
        <v>3</v>
      </c>
      <c r="B4" s="3" t="s">
        <v>16</v>
      </c>
      <c r="C4" s="3" t="s">
        <v>21</v>
      </c>
      <c r="D4" s="3" t="s">
        <v>22</v>
      </c>
      <c r="E4" s="4">
        <v>0.0405</v>
      </c>
      <c r="F4" s="3">
        <v>117</v>
      </c>
      <c r="G4" s="3">
        <v>117</v>
      </c>
      <c r="H4" s="4">
        <v>1</v>
      </c>
      <c r="I4" s="9">
        <f t="shared" si="3"/>
        <v>117</v>
      </c>
      <c r="J4" s="10">
        <f t="shared" si="0"/>
        <v>2.8667925</v>
      </c>
      <c r="K4" s="10">
        <v>1</v>
      </c>
      <c r="L4" s="10">
        <f t="shared" si="1"/>
        <v>3.8667925</v>
      </c>
      <c r="M4" s="11">
        <v>43937</v>
      </c>
      <c r="N4" s="11">
        <v>43957</v>
      </c>
      <c r="O4" s="11">
        <v>43943</v>
      </c>
      <c r="P4" s="11">
        <v>44320</v>
      </c>
      <c r="Q4" s="14">
        <f t="shared" si="2"/>
        <v>363</v>
      </c>
    </row>
    <row r="5" ht="33.75" spans="1:17">
      <c r="A5" s="3">
        <v>4</v>
      </c>
      <c r="B5" s="3" t="s">
        <v>16</v>
      </c>
      <c r="C5" s="3" t="s">
        <v>23</v>
      </c>
      <c r="D5" s="3" t="s">
        <v>24</v>
      </c>
      <c r="E5" s="4">
        <v>0.0405</v>
      </c>
      <c r="F5" s="3">
        <v>500</v>
      </c>
      <c r="G5" s="3">
        <v>500</v>
      </c>
      <c r="H5" s="4">
        <v>0.9</v>
      </c>
      <c r="I5" s="9">
        <f t="shared" si="3"/>
        <v>450</v>
      </c>
      <c r="J5" s="10">
        <f t="shared" si="0"/>
        <v>10.63125</v>
      </c>
      <c r="K5" s="10">
        <v>1.5</v>
      </c>
      <c r="L5" s="10">
        <f t="shared" si="1"/>
        <v>12.13125</v>
      </c>
      <c r="M5" s="11">
        <v>43908</v>
      </c>
      <c r="N5" s="11">
        <v>43917</v>
      </c>
      <c r="O5" s="11">
        <v>43914</v>
      </c>
      <c r="P5" s="11">
        <v>44267</v>
      </c>
      <c r="Q5" s="14">
        <f t="shared" si="2"/>
        <v>350</v>
      </c>
    </row>
    <row r="6" ht="45" spans="1:17">
      <c r="A6" s="3">
        <v>5</v>
      </c>
      <c r="B6" s="3" t="s">
        <v>16</v>
      </c>
      <c r="C6" s="3" t="s">
        <v>25</v>
      </c>
      <c r="D6" s="3" t="s">
        <v>22</v>
      </c>
      <c r="E6" s="4">
        <v>0.0405</v>
      </c>
      <c r="F6" s="3">
        <v>176</v>
      </c>
      <c r="G6" s="3">
        <v>176</v>
      </c>
      <c r="H6" s="4">
        <v>1</v>
      </c>
      <c r="I6" s="9">
        <f t="shared" si="3"/>
        <v>176</v>
      </c>
      <c r="J6" s="10">
        <f t="shared" si="0"/>
        <v>3.61152</v>
      </c>
      <c r="K6" s="10">
        <v>1.4</v>
      </c>
      <c r="L6" s="10">
        <f t="shared" si="1"/>
        <v>5.01152</v>
      </c>
      <c r="M6" s="11">
        <v>43931</v>
      </c>
      <c r="N6" s="11">
        <v>43990</v>
      </c>
      <c r="O6" s="11">
        <v>43960</v>
      </c>
      <c r="P6" s="11">
        <v>44294</v>
      </c>
      <c r="Q6" s="14">
        <f t="shared" si="2"/>
        <v>304</v>
      </c>
    </row>
    <row r="7" ht="33.75" spans="1:17">
      <c r="A7" s="3">
        <v>6</v>
      </c>
      <c r="B7" s="3" t="s">
        <v>16</v>
      </c>
      <c r="C7" s="3" t="s">
        <v>26</v>
      </c>
      <c r="D7" s="3" t="s">
        <v>27</v>
      </c>
      <c r="E7" s="4">
        <v>0.0385</v>
      </c>
      <c r="F7" s="3">
        <v>750</v>
      </c>
      <c r="G7" s="3">
        <v>2017</v>
      </c>
      <c r="H7" s="4">
        <v>1</v>
      </c>
      <c r="I7" s="9">
        <f t="shared" si="3"/>
        <v>750</v>
      </c>
      <c r="J7" s="10">
        <f t="shared" si="0"/>
        <v>17.5175</v>
      </c>
      <c r="K7" s="10">
        <v>2.25</v>
      </c>
      <c r="L7" s="10">
        <f t="shared" si="1"/>
        <v>19.7675</v>
      </c>
      <c r="M7" s="11">
        <v>44022</v>
      </c>
      <c r="N7" s="11">
        <v>44022</v>
      </c>
      <c r="O7" s="11">
        <v>44021</v>
      </c>
      <c r="P7" s="11">
        <v>44386</v>
      </c>
      <c r="Q7" s="14">
        <f t="shared" si="2"/>
        <v>364</v>
      </c>
    </row>
    <row r="8" ht="45" spans="1:17">
      <c r="A8" s="3">
        <v>7</v>
      </c>
      <c r="B8" s="3" t="s">
        <v>28</v>
      </c>
      <c r="C8" s="3" t="s">
        <v>29</v>
      </c>
      <c r="D8" s="3" t="s">
        <v>30</v>
      </c>
      <c r="E8" s="4">
        <v>0.0385</v>
      </c>
      <c r="F8" s="3">
        <v>200</v>
      </c>
      <c r="G8" s="3">
        <v>200</v>
      </c>
      <c r="H8" s="4">
        <v>0.9</v>
      </c>
      <c r="I8" s="9">
        <f t="shared" si="3"/>
        <v>180</v>
      </c>
      <c r="J8" s="10">
        <f t="shared" si="0"/>
        <v>4.03095</v>
      </c>
      <c r="K8" s="10">
        <v>0.6</v>
      </c>
      <c r="L8" s="10">
        <f t="shared" si="1"/>
        <v>4.63095</v>
      </c>
      <c r="M8" s="11">
        <v>44035</v>
      </c>
      <c r="N8" s="11">
        <v>44047</v>
      </c>
      <c r="O8" s="11">
        <v>44039</v>
      </c>
      <c r="P8" s="11">
        <v>44396</v>
      </c>
      <c r="Q8" s="14">
        <f t="shared" si="2"/>
        <v>349</v>
      </c>
    </row>
    <row r="9" ht="45" spans="1:17">
      <c r="A9" s="3">
        <v>8</v>
      </c>
      <c r="B9" s="3" t="s">
        <v>31</v>
      </c>
      <c r="C9" s="3" t="s">
        <v>32</v>
      </c>
      <c r="D9" s="3" t="s">
        <v>33</v>
      </c>
      <c r="E9" s="4">
        <v>0.0385</v>
      </c>
      <c r="F9" s="3">
        <v>600</v>
      </c>
      <c r="G9" s="3">
        <v>600</v>
      </c>
      <c r="H9" s="4">
        <v>1</v>
      </c>
      <c r="I9" s="9">
        <f t="shared" si="3"/>
        <v>600</v>
      </c>
      <c r="J9" s="10">
        <f t="shared" si="0"/>
        <v>12.936</v>
      </c>
      <c r="K9" s="10">
        <v>2.5</v>
      </c>
      <c r="L9" s="10">
        <f t="shared" si="1"/>
        <v>15.436</v>
      </c>
      <c r="M9" s="11">
        <v>44126</v>
      </c>
      <c r="N9" s="11">
        <v>44126</v>
      </c>
      <c r="O9" s="11">
        <v>44102</v>
      </c>
      <c r="P9" s="11">
        <v>44462</v>
      </c>
      <c r="Q9" s="14">
        <f t="shared" si="2"/>
        <v>336</v>
      </c>
    </row>
    <row r="10" ht="33.75" spans="1:17">
      <c r="A10" s="3">
        <v>9</v>
      </c>
      <c r="B10" s="3" t="s">
        <v>34</v>
      </c>
      <c r="C10" s="3" t="s">
        <v>35</v>
      </c>
      <c r="D10" s="3" t="s">
        <v>36</v>
      </c>
      <c r="E10" s="4">
        <v>0.0405</v>
      </c>
      <c r="F10" s="3">
        <v>500</v>
      </c>
      <c r="G10" s="3">
        <v>500</v>
      </c>
      <c r="H10" s="4">
        <v>1</v>
      </c>
      <c r="I10" s="9">
        <f t="shared" si="3"/>
        <v>500</v>
      </c>
      <c r="J10" s="10">
        <f t="shared" si="0"/>
        <v>12.285</v>
      </c>
      <c r="K10" s="10">
        <v>0.85</v>
      </c>
      <c r="L10" s="10">
        <f t="shared" si="1"/>
        <v>13.135</v>
      </c>
      <c r="M10" s="11">
        <v>43892</v>
      </c>
      <c r="N10" s="11">
        <v>43892</v>
      </c>
      <c r="O10" s="11">
        <v>43882</v>
      </c>
      <c r="P10" s="11">
        <v>44256</v>
      </c>
      <c r="Q10" s="14">
        <f t="shared" si="2"/>
        <v>364</v>
      </c>
    </row>
    <row r="11" ht="33.75" spans="1:17">
      <c r="A11" s="3">
        <v>10</v>
      </c>
      <c r="B11" s="3" t="s">
        <v>34</v>
      </c>
      <c r="C11" s="3" t="s">
        <v>37</v>
      </c>
      <c r="D11" s="3" t="s">
        <v>27</v>
      </c>
      <c r="E11" s="4">
        <v>0.0385</v>
      </c>
      <c r="F11" s="3">
        <v>1000</v>
      </c>
      <c r="G11" s="3">
        <v>532.8</v>
      </c>
      <c r="H11" s="4">
        <v>0.5328</v>
      </c>
      <c r="I11" s="9">
        <f t="shared" si="3"/>
        <v>532.8</v>
      </c>
      <c r="J11" s="10">
        <f t="shared" si="0"/>
        <v>9.23076</v>
      </c>
      <c r="K11" s="10">
        <v>1</v>
      </c>
      <c r="L11" s="10">
        <f t="shared" si="1"/>
        <v>10.23076</v>
      </c>
      <c r="M11" s="11">
        <v>43951</v>
      </c>
      <c r="N11" s="11">
        <v>43951</v>
      </c>
      <c r="O11" s="11">
        <v>43937</v>
      </c>
      <c r="P11" s="11">
        <v>44221</v>
      </c>
      <c r="Q11" s="14">
        <f t="shared" si="2"/>
        <v>270</v>
      </c>
    </row>
    <row r="12" ht="45" spans="1:17">
      <c r="A12" s="3">
        <v>11</v>
      </c>
      <c r="B12" s="3" t="s">
        <v>38</v>
      </c>
      <c r="C12" s="3" t="s">
        <v>39</v>
      </c>
      <c r="D12" s="3" t="s">
        <v>40</v>
      </c>
      <c r="E12" s="4">
        <v>0.0385</v>
      </c>
      <c r="F12" s="3">
        <v>1000</v>
      </c>
      <c r="G12" s="3">
        <v>1000</v>
      </c>
      <c r="H12" s="4">
        <v>0.9</v>
      </c>
      <c r="I12" s="9">
        <f t="shared" si="3"/>
        <v>900</v>
      </c>
      <c r="J12" s="10">
        <f t="shared" si="0"/>
        <v>19.80825</v>
      </c>
      <c r="K12" s="10">
        <v>0</v>
      </c>
      <c r="L12" s="10">
        <f t="shared" si="1"/>
        <v>19.80825</v>
      </c>
      <c r="M12" s="11">
        <v>44049</v>
      </c>
      <c r="N12" s="11">
        <v>44056</v>
      </c>
      <c r="O12" s="11">
        <v>44055</v>
      </c>
      <c r="P12" s="11">
        <v>44399</v>
      </c>
      <c r="Q12" s="14">
        <f t="shared" si="2"/>
        <v>343</v>
      </c>
    </row>
    <row r="13" ht="33.75" spans="1:17">
      <c r="A13" s="3">
        <v>12</v>
      </c>
      <c r="B13" s="3" t="s">
        <v>38</v>
      </c>
      <c r="C13" s="3" t="s">
        <v>41</v>
      </c>
      <c r="D13" s="3" t="s">
        <v>42</v>
      </c>
      <c r="E13" s="4">
        <v>0.0385</v>
      </c>
      <c r="F13" s="3">
        <v>720</v>
      </c>
      <c r="G13" s="3">
        <v>720</v>
      </c>
      <c r="H13" s="4">
        <v>0.9</v>
      </c>
      <c r="I13" s="9">
        <f t="shared" si="3"/>
        <v>648</v>
      </c>
      <c r="J13" s="10">
        <f t="shared" si="0"/>
        <v>14.80248</v>
      </c>
      <c r="K13" s="10">
        <v>0</v>
      </c>
      <c r="L13" s="10">
        <f t="shared" si="1"/>
        <v>14.80248</v>
      </c>
      <c r="M13" s="11">
        <v>44005</v>
      </c>
      <c r="N13" s="11">
        <v>44012</v>
      </c>
      <c r="O13" s="11">
        <v>44012</v>
      </c>
      <c r="P13" s="11">
        <v>44368</v>
      </c>
      <c r="Q13" s="14">
        <f t="shared" si="2"/>
        <v>356</v>
      </c>
    </row>
    <row r="14" ht="45" spans="1:17">
      <c r="A14" s="3">
        <v>13</v>
      </c>
      <c r="B14" s="3" t="s">
        <v>38</v>
      </c>
      <c r="C14" s="3" t="s">
        <v>41</v>
      </c>
      <c r="D14" s="3" t="s">
        <v>40</v>
      </c>
      <c r="E14" s="4">
        <v>0.0385</v>
      </c>
      <c r="F14" s="3">
        <v>1000</v>
      </c>
      <c r="G14" s="3">
        <v>1000</v>
      </c>
      <c r="H14" s="4">
        <v>0.9</v>
      </c>
      <c r="I14" s="9">
        <f t="shared" si="3"/>
        <v>900</v>
      </c>
      <c r="J14" s="10">
        <f t="shared" si="0"/>
        <v>19.635</v>
      </c>
      <c r="K14" s="10">
        <v>0</v>
      </c>
      <c r="L14" s="10">
        <f t="shared" si="1"/>
        <v>19.635</v>
      </c>
      <c r="M14" s="11">
        <v>44004</v>
      </c>
      <c r="N14" s="11">
        <v>44015</v>
      </c>
      <c r="O14" s="11">
        <v>44011</v>
      </c>
      <c r="P14" s="11">
        <v>44355</v>
      </c>
      <c r="Q14" s="14">
        <f t="shared" si="2"/>
        <v>340</v>
      </c>
    </row>
    <row r="15" ht="45" spans="1:17">
      <c r="A15" s="3">
        <v>14</v>
      </c>
      <c r="B15" s="3" t="s">
        <v>38</v>
      </c>
      <c r="C15" s="3" t="s">
        <v>43</v>
      </c>
      <c r="D15" s="3" t="s">
        <v>44</v>
      </c>
      <c r="E15" s="4">
        <v>0.0385</v>
      </c>
      <c r="F15" s="3">
        <v>800</v>
      </c>
      <c r="G15" s="3">
        <v>800</v>
      </c>
      <c r="H15" s="4">
        <v>0.9</v>
      </c>
      <c r="I15" s="9">
        <f t="shared" si="3"/>
        <v>720</v>
      </c>
      <c r="J15" s="10">
        <f t="shared" si="0"/>
        <v>16.6782</v>
      </c>
      <c r="K15" s="10">
        <v>0</v>
      </c>
      <c r="L15" s="10">
        <f t="shared" si="1"/>
        <v>16.6782</v>
      </c>
      <c r="M15" s="11">
        <v>44089</v>
      </c>
      <c r="N15" s="11">
        <v>44092</v>
      </c>
      <c r="O15" s="11">
        <v>44091</v>
      </c>
      <c r="P15" s="11">
        <v>44453</v>
      </c>
      <c r="Q15" s="14">
        <f t="shared" si="2"/>
        <v>361</v>
      </c>
    </row>
    <row r="16" ht="45" spans="1:17">
      <c r="A16" s="3">
        <v>15</v>
      </c>
      <c r="B16" s="3" t="s">
        <v>38</v>
      </c>
      <c r="C16" s="3" t="s">
        <v>45</v>
      </c>
      <c r="D16" s="3" t="s">
        <v>44</v>
      </c>
      <c r="E16" s="4">
        <v>0.0385</v>
      </c>
      <c r="F16" s="3">
        <v>500</v>
      </c>
      <c r="G16" s="3">
        <v>500</v>
      </c>
      <c r="H16" s="4">
        <v>0.9</v>
      </c>
      <c r="I16" s="9">
        <f t="shared" si="3"/>
        <v>450</v>
      </c>
      <c r="J16" s="10">
        <f t="shared" si="0"/>
        <v>10.10625</v>
      </c>
      <c r="K16" s="10">
        <v>0</v>
      </c>
      <c r="L16" s="10">
        <f t="shared" si="1"/>
        <v>10.10625</v>
      </c>
      <c r="M16" s="11">
        <v>44067</v>
      </c>
      <c r="N16" s="11">
        <v>44067</v>
      </c>
      <c r="O16" s="11">
        <v>44054</v>
      </c>
      <c r="P16" s="11">
        <v>44417</v>
      </c>
      <c r="Q16" s="14">
        <f t="shared" si="2"/>
        <v>350</v>
      </c>
    </row>
    <row r="17" ht="33.75" spans="1:17">
      <c r="A17" s="3">
        <v>16</v>
      </c>
      <c r="B17" s="3" t="s">
        <v>38</v>
      </c>
      <c r="C17" s="3" t="s">
        <v>46</v>
      </c>
      <c r="D17" s="3" t="s">
        <v>47</v>
      </c>
      <c r="E17" s="4">
        <v>0.0385</v>
      </c>
      <c r="F17" s="3">
        <v>5000</v>
      </c>
      <c r="G17" s="3">
        <v>5000</v>
      </c>
      <c r="H17" s="4">
        <v>1</v>
      </c>
      <c r="I17" s="9">
        <f t="shared" si="3"/>
        <v>5000</v>
      </c>
      <c r="J17" s="10">
        <v>50</v>
      </c>
      <c r="K17" s="10">
        <v>2.15</v>
      </c>
      <c r="L17" s="10">
        <f t="shared" si="1"/>
        <v>52.15</v>
      </c>
      <c r="M17" s="11">
        <v>44082</v>
      </c>
      <c r="N17" s="11">
        <v>44095</v>
      </c>
      <c r="O17" s="11">
        <v>44088</v>
      </c>
      <c r="P17" s="11">
        <v>44446</v>
      </c>
      <c r="Q17" s="14">
        <f t="shared" si="2"/>
        <v>351</v>
      </c>
    </row>
    <row r="18" ht="45" spans="1:17">
      <c r="A18" s="3">
        <v>17</v>
      </c>
      <c r="B18" s="3" t="s">
        <v>48</v>
      </c>
      <c r="C18" s="3" t="s">
        <v>49</v>
      </c>
      <c r="D18" s="3" t="s">
        <v>50</v>
      </c>
      <c r="E18" s="4">
        <v>0.0385</v>
      </c>
      <c r="F18" s="3">
        <v>500</v>
      </c>
      <c r="G18" s="3">
        <v>500</v>
      </c>
      <c r="H18" s="4">
        <v>0.65</v>
      </c>
      <c r="I18" s="9">
        <f t="shared" si="3"/>
        <v>325</v>
      </c>
      <c r="J18" s="10">
        <f t="shared" ref="J18:J26" si="4">F18*E18*0.6*H18*Q18/360</f>
        <v>6.6941875</v>
      </c>
      <c r="K18" s="10">
        <v>0</v>
      </c>
      <c r="L18" s="10">
        <f t="shared" si="1"/>
        <v>6.6941875</v>
      </c>
      <c r="M18" s="11">
        <v>43994</v>
      </c>
      <c r="N18" s="11">
        <v>44006</v>
      </c>
      <c r="O18" s="11">
        <v>44000</v>
      </c>
      <c r="P18" s="11">
        <v>44327</v>
      </c>
      <c r="Q18" s="14">
        <f t="shared" si="2"/>
        <v>321</v>
      </c>
    </row>
    <row r="19" ht="45" spans="1:17">
      <c r="A19" s="3">
        <v>18</v>
      </c>
      <c r="B19" s="3" t="s">
        <v>48</v>
      </c>
      <c r="C19" s="3" t="s">
        <v>51</v>
      </c>
      <c r="D19" s="3" t="s">
        <v>52</v>
      </c>
      <c r="E19" s="4">
        <v>0.0405</v>
      </c>
      <c r="F19" s="3">
        <v>1000</v>
      </c>
      <c r="G19" s="3">
        <v>306</v>
      </c>
      <c r="H19" s="4">
        <v>0.306</v>
      </c>
      <c r="I19" s="9">
        <f t="shared" si="3"/>
        <v>306</v>
      </c>
      <c r="J19" s="10">
        <f t="shared" si="4"/>
        <v>7.47711</v>
      </c>
      <c r="K19" s="10">
        <v>0.35</v>
      </c>
      <c r="L19" s="10">
        <f t="shared" si="1"/>
        <v>7.82711</v>
      </c>
      <c r="M19" s="11">
        <v>43896</v>
      </c>
      <c r="N19" s="11">
        <v>43896</v>
      </c>
      <c r="O19" s="11">
        <v>43068</v>
      </c>
      <c r="P19" s="11">
        <v>44258</v>
      </c>
      <c r="Q19" s="14">
        <f t="shared" si="2"/>
        <v>362</v>
      </c>
    </row>
    <row r="20" ht="45" spans="1:17">
      <c r="A20" s="3">
        <v>19</v>
      </c>
      <c r="B20" s="3" t="s">
        <v>53</v>
      </c>
      <c r="C20" s="3" t="s">
        <v>54</v>
      </c>
      <c r="D20" s="3" t="s">
        <v>55</v>
      </c>
      <c r="E20" s="4">
        <v>0.0385</v>
      </c>
      <c r="F20" s="3">
        <v>1500</v>
      </c>
      <c r="G20" s="3">
        <v>500</v>
      </c>
      <c r="H20" s="4">
        <v>0.333333333333333</v>
      </c>
      <c r="I20" s="9">
        <f t="shared" si="3"/>
        <v>499.999999999999</v>
      </c>
      <c r="J20" s="10">
        <f t="shared" si="4"/>
        <v>11.4216666666667</v>
      </c>
      <c r="K20" s="10">
        <v>0</v>
      </c>
      <c r="L20" s="10">
        <f t="shared" si="1"/>
        <v>11.4216666666667</v>
      </c>
      <c r="M20" s="11">
        <v>43962</v>
      </c>
      <c r="N20" s="11">
        <v>43970</v>
      </c>
      <c r="O20" s="11">
        <v>43966</v>
      </c>
      <c r="P20" s="11">
        <v>44326</v>
      </c>
      <c r="Q20" s="14">
        <f t="shared" si="2"/>
        <v>356</v>
      </c>
    </row>
    <row r="21" ht="22.5" spans="1:17">
      <c r="A21" s="3">
        <v>20</v>
      </c>
      <c r="B21" s="3" t="s">
        <v>53</v>
      </c>
      <c r="C21" s="3" t="s">
        <v>56</v>
      </c>
      <c r="D21" s="3" t="s">
        <v>57</v>
      </c>
      <c r="E21" s="4">
        <v>0.0405</v>
      </c>
      <c r="F21" s="3">
        <v>1000</v>
      </c>
      <c r="G21" s="3">
        <v>1000</v>
      </c>
      <c r="H21" s="4">
        <v>1</v>
      </c>
      <c r="I21" s="9">
        <f t="shared" si="3"/>
        <v>1000</v>
      </c>
      <c r="J21" s="10">
        <f t="shared" si="4"/>
        <v>24.57</v>
      </c>
      <c r="K21" s="10">
        <v>1.2</v>
      </c>
      <c r="L21" s="10">
        <f t="shared" si="1"/>
        <v>25.77</v>
      </c>
      <c r="M21" s="11">
        <v>43920</v>
      </c>
      <c r="N21" s="11">
        <v>43920</v>
      </c>
      <c r="O21" s="11">
        <v>43914</v>
      </c>
      <c r="P21" s="11">
        <v>44284</v>
      </c>
      <c r="Q21" s="14">
        <f t="shared" si="2"/>
        <v>364</v>
      </c>
    </row>
    <row r="22" ht="33.75" spans="1:17">
      <c r="A22" s="3">
        <v>21</v>
      </c>
      <c r="B22" s="3" t="s">
        <v>53</v>
      </c>
      <c r="C22" s="3" t="s">
        <v>58</v>
      </c>
      <c r="D22" s="3" t="s">
        <v>59</v>
      </c>
      <c r="E22" s="4">
        <v>0.0385</v>
      </c>
      <c r="F22" s="3">
        <v>500</v>
      </c>
      <c r="G22" s="3">
        <v>500</v>
      </c>
      <c r="H22" s="4">
        <v>0.9</v>
      </c>
      <c r="I22" s="9">
        <f t="shared" si="3"/>
        <v>450</v>
      </c>
      <c r="J22" s="10">
        <f t="shared" si="4"/>
        <v>10.10625</v>
      </c>
      <c r="K22" s="10">
        <v>0</v>
      </c>
      <c r="L22" s="10">
        <f t="shared" si="1"/>
        <v>10.10625</v>
      </c>
      <c r="M22" s="11">
        <v>43991</v>
      </c>
      <c r="N22" s="11">
        <v>44006</v>
      </c>
      <c r="O22" s="11">
        <v>43999</v>
      </c>
      <c r="P22" s="11">
        <v>44356</v>
      </c>
      <c r="Q22" s="14">
        <f t="shared" si="2"/>
        <v>350</v>
      </c>
    </row>
    <row r="23" ht="78.75" spans="1:17">
      <c r="A23" s="3">
        <v>22</v>
      </c>
      <c r="B23" s="3" t="s">
        <v>53</v>
      </c>
      <c r="C23" s="3" t="s">
        <v>60</v>
      </c>
      <c r="D23" s="3" t="s">
        <v>59</v>
      </c>
      <c r="E23" s="4">
        <v>0.042</v>
      </c>
      <c r="F23" s="3">
        <v>2000</v>
      </c>
      <c r="G23" s="3">
        <v>2000</v>
      </c>
      <c r="H23" s="4">
        <v>0.9</v>
      </c>
      <c r="I23" s="9">
        <f t="shared" si="3"/>
        <v>1800</v>
      </c>
      <c r="J23" s="10">
        <f t="shared" si="4"/>
        <v>45.108</v>
      </c>
      <c r="K23" s="10">
        <v>0</v>
      </c>
      <c r="L23" s="10">
        <f t="shared" si="1"/>
        <v>45.108</v>
      </c>
      <c r="M23" s="11">
        <v>43756</v>
      </c>
      <c r="N23" s="11">
        <v>43763</v>
      </c>
      <c r="O23" s="11">
        <v>43759</v>
      </c>
      <c r="P23" s="11">
        <v>44121</v>
      </c>
      <c r="Q23" s="14">
        <f t="shared" si="2"/>
        <v>358</v>
      </c>
    </row>
    <row r="24" ht="33.75" spans="1:17">
      <c r="A24" s="3">
        <v>23</v>
      </c>
      <c r="B24" s="3" t="s">
        <v>53</v>
      </c>
      <c r="C24" s="3" t="s">
        <v>61</v>
      </c>
      <c r="D24" s="3" t="s">
        <v>62</v>
      </c>
      <c r="E24" s="4">
        <v>0.0385</v>
      </c>
      <c r="F24" s="3">
        <v>400</v>
      </c>
      <c r="G24" s="3">
        <v>400</v>
      </c>
      <c r="H24" s="4">
        <v>1</v>
      </c>
      <c r="I24" s="9">
        <f t="shared" si="3"/>
        <v>400</v>
      </c>
      <c r="J24" s="10">
        <f t="shared" si="4"/>
        <v>9.34266666666667</v>
      </c>
      <c r="K24" s="10">
        <v>0.9</v>
      </c>
      <c r="L24" s="10">
        <f t="shared" si="1"/>
        <v>10.2426666666667</v>
      </c>
      <c r="M24" s="11">
        <v>44130</v>
      </c>
      <c r="N24" s="11">
        <v>44130</v>
      </c>
      <c r="O24" s="11">
        <v>44123</v>
      </c>
      <c r="P24" s="11">
        <v>44494</v>
      </c>
      <c r="Q24" s="14">
        <f t="shared" si="2"/>
        <v>364</v>
      </c>
    </row>
    <row r="25" ht="33.75" spans="1:17">
      <c r="A25" s="3">
        <v>24</v>
      </c>
      <c r="B25" s="3" t="s">
        <v>53</v>
      </c>
      <c r="C25" s="3" t="s">
        <v>63</v>
      </c>
      <c r="D25" s="3" t="s">
        <v>62</v>
      </c>
      <c r="E25" s="4">
        <v>0.0435</v>
      </c>
      <c r="F25" s="3">
        <v>1000</v>
      </c>
      <c r="G25" s="3">
        <v>2400</v>
      </c>
      <c r="H25" s="4">
        <v>1</v>
      </c>
      <c r="I25" s="9">
        <f t="shared" si="3"/>
        <v>1000</v>
      </c>
      <c r="J25" s="10">
        <f t="shared" si="4"/>
        <v>26.535</v>
      </c>
      <c r="K25" s="10">
        <v>3.5</v>
      </c>
      <c r="L25" s="10">
        <f t="shared" si="1"/>
        <v>30.035</v>
      </c>
      <c r="M25" s="11">
        <v>43454</v>
      </c>
      <c r="N25" s="11">
        <v>43536</v>
      </c>
      <c r="O25" s="11">
        <v>43462</v>
      </c>
      <c r="P25" s="11">
        <v>43902</v>
      </c>
      <c r="Q25" s="14">
        <f t="shared" si="2"/>
        <v>366</v>
      </c>
    </row>
    <row r="26" ht="45" spans="1:17">
      <c r="A26" s="3">
        <v>25</v>
      </c>
      <c r="B26" s="3" t="s">
        <v>53</v>
      </c>
      <c r="C26" s="3" t="s">
        <v>64</v>
      </c>
      <c r="D26" s="3" t="s">
        <v>52</v>
      </c>
      <c r="E26" s="4">
        <v>0.0385</v>
      </c>
      <c r="F26" s="3">
        <v>900</v>
      </c>
      <c r="G26" s="3">
        <v>1166.28</v>
      </c>
      <c r="H26" s="4">
        <v>0.8</v>
      </c>
      <c r="I26" s="9">
        <f t="shared" si="3"/>
        <v>720</v>
      </c>
      <c r="J26" s="10">
        <f t="shared" si="4"/>
        <v>16.0314</v>
      </c>
      <c r="K26" s="10">
        <v>0.9</v>
      </c>
      <c r="L26" s="10">
        <f t="shared" si="1"/>
        <v>16.9314</v>
      </c>
      <c r="M26" s="11">
        <v>44098</v>
      </c>
      <c r="N26" s="11">
        <v>44098</v>
      </c>
      <c r="O26" s="11">
        <v>44085</v>
      </c>
      <c r="P26" s="11">
        <v>44445</v>
      </c>
      <c r="Q26" s="14">
        <f t="shared" si="2"/>
        <v>347</v>
      </c>
    </row>
    <row r="27" ht="45" spans="1:17">
      <c r="A27" s="3">
        <v>26</v>
      </c>
      <c r="B27" s="5" t="s">
        <v>53</v>
      </c>
      <c r="C27" s="5" t="s">
        <v>65</v>
      </c>
      <c r="D27" s="5" t="s">
        <v>66</v>
      </c>
      <c r="E27" s="6">
        <v>0.0385</v>
      </c>
      <c r="F27" s="5">
        <v>3000</v>
      </c>
      <c r="G27" s="5">
        <v>3000</v>
      </c>
      <c r="H27" s="6">
        <v>1</v>
      </c>
      <c r="I27" s="9">
        <f t="shared" si="3"/>
        <v>3000</v>
      </c>
      <c r="J27" s="10">
        <v>50</v>
      </c>
      <c r="K27" s="10">
        <v>0</v>
      </c>
      <c r="L27" s="10">
        <f t="shared" si="1"/>
        <v>50</v>
      </c>
      <c r="M27" s="12">
        <v>44040</v>
      </c>
      <c r="N27" s="12">
        <v>44076</v>
      </c>
      <c r="O27" s="12">
        <v>44050</v>
      </c>
      <c r="P27" s="12">
        <v>44405</v>
      </c>
      <c r="Q27" s="14">
        <f t="shared" si="2"/>
        <v>329</v>
      </c>
    </row>
    <row r="28" ht="33.75" spans="1:17">
      <c r="A28" s="3">
        <v>27</v>
      </c>
      <c r="B28" s="3" t="s">
        <v>53</v>
      </c>
      <c r="C28" s="3" t="s">
        <v>67</v>
      </c>
      <c r="D28" s="3" t="s">
        <v>62</v>
      </c>
      <c r="E28" s="4">
        <v>0.0385</v>
      </c>
      <c r="F28" s="3">
        <v>1000</v>
      </c>
      <c r="G28" s="3">
        <v>1000</v>
      </c>
      <c r="H28" s="4">
        <v>0.7</v>
      </c>
      <c r="I28" s="9">
        <f t="shared" si="3"/>
        <v>700</v>
      </c>
      <c r="J28" s="10">
        <f t="shared" ref="J28:J37" si="5">F28*E28*0.6*H28*Q28/360</f>
        <v>16.3496666666667</v>
      </c>
      <c r="K28" s="10">
        <v>0.45</v>
      </c>
      <c r="L28" s="10">
        <f t="shared" si="1"/>
        <v>16.7996666666667</v>
      </c>
      <c r="M28" s="11">
        <v>44159</v>
      </c>
      <c r="N28" s="11">
        <v>44160</v>
      </c>
      <c r="O28" s="11">
        <v>44154</v>
      </c>
      <c r="P28" s="11">
        <v>44524</v>
      </c>
      <c r="Q28" s="14">
        <f t="shared" si="2"/>
        <v>364</v>
      </c>
    </row>
    <row r="29" ht="33.75" spans="1:17">
      <c r="A29" s="3">
        <v>28</v>
      </c>
      <c r="B29" s="3" t="s">
        <v>53</v>
      </c>
      <c r="C29" s="3" t="s">
        <v>68</v>
      </c>
      <c r="D29" s="3" t="s">
        <v>69</v>
      </c>
      <c r="E29" s="4">
        <v>0.0385</v>
      </c>
      <c r="F29" s="3">
        <v>400</v>
      </c>
      <c r="G29" s="3">
        <v>400</v>
      </c>
      <c r="H29" s="4">
        <v>0.9</v>
      </c>
      <c r="I29" s="9">
        <f t="shared" si="3"/>
        <v>360</v>
      </c>
      <c r="J29" s="10">
        <f t="shared" si="5"/>
        <v>8.2467</v>
      </c>
      <c r="K29" s="10">
        <v>1.1</v>
      </c>
      <c r="L29" s="10">
        <f t="shared" si="1"/>
        <v>9.3467</v>
      </c>
      <c r="M29" s="11">
        <v>43993</v>
      </c>
      <c r="N29" s="11">
        <v>43993</v>
      </c>
      <c r="O29" s="11">
        <v>43987</v>
      </c>
      <c r="P29" s="11">
        <v>44350</v>
      </c>
      <c r="Q29" s="14">
        <f t="shared" si="2"/>
        <v>357</v>
      </c>
    </row>
    <row r="30" ht="45" spans="1:17">
      <c r="A30" s="3">
        <v>29</v>
      </c>
      <c r="B30" s="5" t="s">
        <v>53</v>
      </c>
      <c r="C30" s="5" t="s">
        <v>70</v>
      </c>
      <c r="D30" s="5" t="s">
        <v>55</v>
      </c>
      <c r="E30" s="6">
        <v>0.0415</v>
      </c>
      <c r="F30" s="5">
        <v>450</v>
      </c>
      <c r="G30" s="5">
        <v>450</v>
      </c>
      <c r="H30" s="6">
        <v>0.8</v>
      </c>
      <c r="I30" s="9">
        <f t="shared" si="3"/>
        <v>360</v>
      </c>
      <c r="J30" s="10">
        <f t="shared" si="5"/>
        <v>9.0138</v>
      </c>
      <c r="K30" s="10">
        <v>0</v>
      </c>
      <c r="L30" s="10">
        <f t="shared" si="1"/>
        <v>9.0138</v>
      </c>
      <c r="M30" s="12">
        <v>43845</v>
      </c>
      <c r="N30" s="12">
        <v>43845</v>
      </c>
      <c r="O30" s="12">
        <v>43231</v>
      </c>
      <c r="P30" s="12">
        <v>44207</v>
      </c>
      <c r="Q30" s="14">
        <f t="shared" si="2"/>
        <v>362</v>
      </c>
    </row>
    <row r="31" ht="45" spans="1:17">
      <c r="A31" s="3">
        <v>30</v>
      </c>
      <c r="B31" s="3" t="s">
        <v>53</v>
      </c>
      <c r="C31" s="3" t="s">
        <v>71</v>
      </c>
      <c r="D31" s="3" t="s">
        <v>44</v>
      </c>
      <c r="E31" s="4">
        <v>0.0385</v>
      </c>
      <c r="F31" s="3">
        <v>800</v>
      </c>
      <c r="G31" s="3">
        <v>800</v>
      </c>
      <c r="H31" s="4">
        <v>1</v>
      </c>
      <c r="I31" s="9">
        <f t="shared" si="3"/>
        <v>800</v>
      </c>
      <c r="J31" s="10">
        <f t="shared" si="5"/>
        <v>18.48</v>
      </c>
      <c r="K31" s="10">
        <v>1.3</v>
      </c>
      <c r="L31" s="10">
        <f t="shared" si="1"/>
        <v>19.78</v>
      </c>
      <c r="M31" s="11">
        <v>43976</v>
      </c>
      <c r="N31" s="11">
        <v>43976</v>
      </c>
      <c r="O31" s="11">
        <v>43970</v>
      </c>
      <c r="P31" s="11">
        <v>44336</v>
      </c>
      <c r="Q31" s="14">
        <f t="shared" si="2"/>
        <v>360</v>
      </c>
    </row>
    <row r="32" ht="33.75" spans="1:17">
      <c r="A32" s="3">
        <v>31</v>
      </c>
      <c r="B32" s="3" t="s">
        <v>53</v>
      </c>
      <c r="C32" s="3" t="s">
        <v>71</v>
      </c>
      <c r="D32" s="3" t="s">
        <v>72</v>
      </c>
      <c r="E32" s="4">
        <v>0.0385</v>
      </c>
      <c r="F32" s="3">
        <v>700</v>
      </c>
      <c r="G32" s="3">
        <v>700</v>
      </c>
      <c r="H32" s="4">
        <v>1</v>
      </c>
      <c r="I32" s="9">
        <f t="shared" si="3"/>
        <v>700</v>
      </c>
      <c r="J32" s="10">
        <f t="shared" si="5"/>
        <v>16.30475</v>
      </c>
      <c r="K32" s="10">
        <v>0.75</v>
      </c>
      <c r="L32" s="10">
        <f t="shared" si="1"/>
        <v>17.05475</v>
      </c>
      <c r="M32" s="11">
        <v>44085</v>
      </c>
      <c r="N32" s="11">
        <v>44085</v>
      </c>
      <c r="O32" s="11">
        <v>44085</v>
      </c>
      <c r="P32" s="11">
        <v>44448</v>
      </c>
      <c r="Q32" s="14">
        <f t="shared" si="2"/>
        <v>363</v>
      </c>
    </row>
    <row r="33" ht="33.75" spans="1:17">
      <c r="A33" s="3">
        <v>32</v>
      </c>
      <c r="B33" s="3" t="s">
        <v>53</v>
      </c>
      <c r="C33" s="3" t="s">
        <v>73</v>
      </c>
      <c r="D33" s="3" t="s">
        <v>74</v>
      </c>
      <c r="E33" s="4">
        <v>0.0405</v>
      </c>
      <c r="F33" s="3">
        <v>2400</v>
      </c>
      <c r="G33" s="3">
        <v>2400</v>
      </c>
      <c r="H33" s="4">
        <v>0.9</v>
      </c>
      <c r="I33" s="9">
        <f t="shared" si="3"/>
        <v>2160</v>
      </c>
      <c r="J33" s="10">
        <v>50</v>
      </c>
      <c r="K33" s="10">
        <v>0</v>
      </c>
      <c r="L33" s="10">
        <f t="shared" si="1"/>
        <v>50</v>
      </c>
      <c r="M33" s="11">
        <v>43922</v>
      </c>
      <c r="N33" s="11">
        <v>43922</v>
      </c>
      <c r="O33" s="11">
        <v>43909</v>
      </c>
      <c r="P33" s="11">
        <v>44285</v>
      </c>
      <c r="Q33" s="14">
        <f t="shared" si="2"/>
        <v>363</v>
      </c>
    </row>
    <row r="34" ht="33.75" spans="1:17">
      <c r="A34" s="3">
        <v>33</v>
      </c>
      <c r="B34" s="3" t="s">
        <v>75</v>
      </c>
      <c r="C34" s="3" t="s">
        <v>76</v>
      </c>
      <c r="D34" s="3" t="s">
        <v>77</v>
      </c>
      <c r="E34" s="4">
        <v>0.0385</v>
      </c>
      <c r="F34" s="3">
        <v>600</v>
      </c>
      <c r="G34" s="3">
        <v>600</v>
      </c>
      <c r="H34" s="4">
        <v>0.6638</v>
      </c>
      <c r="I34" s="9">
        <f t="shared" si="3"/>
        <v>398.28</v>
      </c>
      <c r="J34" s="10">
        <f t="shared" si="5"/>
        <v>9.3280495</v>
      </c>
      <c r="K34" s="10">
        <v>1.6</v>
      </c>
      <c r="L34" s="10">
        <f t="shared" si="1"/>
        <v>10.9280495</v>
      </c>
      <c r="M34" s="11">
        <v>44125</v>
      </c>
      <c r="N34" s="11">
        <v>44125</v>
      </c>
      <c r="O34" s="11">
        <v>44120</v>
      </c>
      <c r="P34" s="11">
        <v>44490</v>
      </c>
      <c r="Q34" s="14">
        <f t="shared" si="2"/>
        <v>365</v>
      </c>
    </row>
    <row r="35" ht="33.75" spans="1:17">
      <c r="A35" s="3">
        <v>34</v>
      </c>
      <c r="B35" s="3" t="s">
        <v>53</v>
      </c>
      <c r="C35" s="3" t="s">
        <v>78</v>
      </c>
      <c r="D35" s="3" t="s">
        <v>72</v>
      </c>
      <c r="E35" s="4">
        <v>0.0385</v>
      </c>
      <c r="F35" s="3">
        <v>1000</v>
      </c>
      <c r="G35" s="3">
        <v>1634.93</v>
      </c>
      <c r="H35" s="4">
        <v>0.9</v>
      </c>
      <c r="I35" s="9">
        <f t="shared" si="3"/>
        <v>900</v>
      </c>
      <c r="J35" s="10">
        <f t="shared" si="5"/>
        <v>19.635</v>
      </c>
      <c r="K35" s="10">
        <v>1</v>
      </c>
      <c r="L35" s="10">
        <f t="shared" si="1"/>
        <v>20.635</v>
      </c>
      <c r="M35" s="11">
        <v>44010</v>
      </c>
      <c r="N35" s="11">
        <v>44011</v>
      </c>
      <c r="O35" s="11">
        <v>43583</v>
      </c>
      <c r="P35" s="11">
        <v>44351</v>
      </c>
      <c r="Q35" s="14">
        <f t="shared" si="2"/>
        <v>340</v>
      </c>
    </row>
    <row r="36" ht="45" spans="1:17">
      <c r="A36" s="3">
        <v>35</v>
      </c>
      <c r="B36" s="3" t="s">
        <v>28</v>
      </c>
      <c r="C36" s="3" t="s">
        <v>29</v>
      </c>
      <c r="D36" s="3" t="s">
        <v>79</v>
      </c>
      <c r="E36" s="4">
        <v>0.0405</v>
      </c>
      <c r="F36" s="3">
        <v>360</v>
      </c>
      <c r="G36" s="3">
        <v>919</v>
      </c>
      <c r="H36" s="4">
        <v>0.9</v>
      </c>
      <c r="I36" s="9">
        <f t="shared" si="3"/>
        <v>324</v>
      </c>
      <c r="J36" s="10">
        <f t="shared" si="5"/>
        <v>7.69824</v>
      </c>
      <c r="K36" s="10">
        <v>1.59</v>
      </c>
      <c r="L36" s="10">
        <f t="shared" si="1"/>
        <v>9.28824</v>
      </c>
      <c r="M36" s="11">
        <v>43903</v>
      </c>
      <c r="N36" s="11">
        <v>43914</v>
      </c>
      <c r="O36" s="11">
        <v>43907</v>
      </c>
      <c r="P36" s="11">
        <v>44266</v>
      </c>
      <c r="Q36" s="14">
        <f t="shared" si="2"/>
        <v>352</v>
      </c>
    </row>
    <row r="37" ht="33.75" spans="1:17">
      <c r="A37" s="3">
        <v>36</v>
      </c>
      <c r="B37" s="3" t="s">
        <v>28</v>
      </c>
      <c r="C37" s="3" t="s">
        <v>80</v>
      </c>
      <c r="D37" s="3" t="s">
        <v>81</v>
      </c>
      <c r="E37" s="4">
        <v>0.0415</v>
      </c>
      <c r="F37" s="3">
        <v>3510</v>
      </c>
      <c r="G37" s="3">
        <v>1856.4</v>
      </c>
      <c r="H37" s="4">
        <v>0.5094</v>
      </c>
      <c r="I37" s="9">
        <f t="shared" si="3"/>
        <v>1787.994</v>
      </c>
      <c r="J37" s="10">
        <f t="shared" si="5"/>
        <v>44.892059355</v>
      </c>
      <c r="K37" s="10">
        <v>1.05</v>
      </c>
      <c r="L37" s="10">
        <f t="shared" si="1"/>
        <v>45.942059355</v>
      </c>
      <c r="M37" s="13">
        <v>43851</v>
      </c>
      <c r="N37" s="13">
        <v>43851</v>
      </c>
      <c r="O37" s="13">
        <v>43490</v>
      </c>
      <c r="P37" s="13">
        <v>44214</v>
      </c>
      <c r="Q37" s="3">
        <f t="shared" si="2"/>
        <v>363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谯愚</cp:lastModifiedBy>
  <dcterms:created xsi:type="dcterms:W3CDTF">2022-02-25T01:00:00Z</dcterms:created>
  <dcterms:modified xsi:type="dcterms:W3CDTF">2022-10-10T03:08:23Z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